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-30" yWindow="210" windowWidth="12825" windowHeight="8640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лист1!$22:$23,лист1!$25:$26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B16" i="1" l="1"/>
  <c r="B17" i="1"/>
  <c r="E15" i="1"/>
  <c r="F15" i="1"/>
  <c r="G15" i="1"/>
  <c r="D15" i="1"/>
  <c r="B15" i="1"/>
  <c r="B10" i="1"/>
  <c r="C9" i="1"/>
  <c r="J21" i="1"/>
  <c r="E21" i="1"/>
  <c r="G21" i="1"/>
  <c r="B26" i="1"/>
  <c r="B25" i="1"/>
  <c r="E24" i="1"/>
  <c r="C24" i="1"/>
  <c r="D24" i="1"/>
  <c r="I24" i="1"/>
  <c r="J24" i="1"/>
  <c r="K27" i="1" l="1"/>
  <c r="M27" i="1"/>
  <c r="F9" i="1" l="1"/>
  <c r="I9" i="1" l="1"/>
  <c r="D9" i="1"/>
  <c r="H9" i="1" l="1"/>
  <c r="B9" i="1"/>
  <c r="H10" i="1"/>
  <c r="B13" i="1" l="1"/>
  <c r="C27" i="1" l="1"/>
  <c r="G27" i="1"/>
  <c r="D21" i="1"/>
  <c r="D27" i="1" l="1"/>
  <c r="I27" i="1" l="1"/>
  <c r="H24" i="1" l="1"/>
  <c r="B20" i="1" l="1"/>
  <c r="B11" i="1" l="1"/>
  <c r="B22" i="1"/>
  <c r="H16" i="1" l="1"/>
  <c r="H22" i="1"/>
  <c r="H23" i="1"/>
  <c r="H25" i="1"/>
  <c r="B23" i="1"/>
  <c r="F21" i="1"/>
  <c r="F27" i="1" s="1"/>
  <c r="E27" i="1"/>
  <c r="H19" i="1"/>
  <c r="B19" i="1"/>
  <c r="H18" i="1"/>
  <c r="B18" i="1"/>
  <c r="B14" i="1"/>
  <c r="H11" i="1"/>
  <c r="B24" i="1" l="1"/>
  <c r="B12" i="1"/>
  <c r="J27" i="1"/>
  <c r="L21" i="1"/>
  <c r="L27" i="1" s="1"/>
  <c r="B21" i="1" l="1"/>
  <c r="B27" i="1" s="1"/>
  <c r="H21" i="1"/>
  <c r="H27" i="1" s="1"/>
  <c r="H26" i="1"/>
</calcChain>
</file>

<file path=xl/sharedStrings.xml><?xml version="1.0" encoding="utf-8"?>
<sst xmlns="http://schemas.openxmlformats.org/spreadsheetml/2006/main" count="35" uniqueCount="30">
  <si>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</si>
  <si>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</si>
  <si>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</si>
  <si>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</si>
  <si>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</si>
  <si>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</si>
  <si>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</si>
  <si>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</si>
  <si>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</si>
  <si>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</si>
  <si>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Удмуртия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</si>
  <si>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</si>
  <si>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</si>
  <si>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</si>
  <si>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</si>
  <si>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</si>
  <si>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</si>
  <si>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</si>
  <si>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</si>
  <si>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</si>
  <si>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</si>
  <si>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</si>
  <si>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</si>
  <si>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</si>
  <si>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</si>
  <si>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</si>
  <si>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</si>
  <si>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Полезный отпуск электроэнергии и мощности по тарифным группам в разрезе территориальных сетевых организаций за период апрель 2018г</t>
  </si>
  <si>
    <t>КорГОК</t>
  </si>
  <si>
    <t xml:space="preserve"> БЗФ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</si>
</sst>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theme="3" tint="-0.24997711111789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3" tint="0.39997558519241921"/>
      <name val="Times New Roman"/>
      <family val="1"/>
      <charset val="204"/>
    </font>
    <font>
      <b/>
      <i/>
      <sz val="12"/>
      <color theme="3" tint="0.399975585192419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9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/>
    <xf numFmtId="0" fontId="10" fillId="0" borderId="0" xfId="2" applyFont="1" applyBorder="1" applyAlignment="1" applyProtection="1">
      <alignment horizontal="center" vertical="center"/>
    </xf>
    <xf numFmtId="3" fontId="13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1" fillId="0" borderId="0" xfId="2" applyFont="1" applyBorder="1" applyAlignment="1" applyProtection="1">
      <alignment vertical="center"/>
    </xf>
    <xf numFmtId="0" fontId="12" fillId="0" borderId="0" xfId="2" applyFont="1" applyBorder="1" applyProtection="1"/>
    <xf numFmtId="3" fontId="9" fillId="2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0" fontId="10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3" fontId="13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0" fontId="17" fillId="0" borderId="0" xfId="2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horizontal="center" vertical="center"/>
    </xf>
    <xf numFmtId="49" fontId="10" fillId="0" borderId="0" xfId="2" applyNumberFormat="1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vertical="center"/>
    </xf>
    <xf numFmtId="0" fontId="17" fillId="2" borderId="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horizontal="center" vertical="center"/>
    </xf>
    <xf numFmtId="3" fontId="16" fillId="2" borderId="0" xfId="0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 applyProtection="1">
      <alignment horizontal="left" vertical="center"/>
    </xf>
    <xf numFmtId="0" fontId="20" fillId="0" borderId="0" xfId="2" applyFont="1" applyBorder="1" applyAlignment="1" applyProtection="1">
      <alignment vertical="center"/>
    </xf>
    <xf numFmtId="49" fontId="20" fillId="0" borderId="0" xfId="2" applyNumberFormat="1" applyFont="1" applyBorder="1" applyAlignment="1" applyProtection="1">
      <alignment horizontal="center" vertical="center"/>
    </xf>
    <xf numFmtId="0" fontId="14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165" fontId="8" fillId="0" borderId="1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12" fillId="0" borderId="0" xfId="2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Protection="1"/>
    <xf numFmtId="0" fontId="15" fillId="0" borderId="0" xfId="2" applyFont="1" applyFill="1" applyBorder="1" applyProtection="1"/>
    <xf numFmtId="3" fontId="13" fillId="0" borderId="0" xfId="0" applyNumberFormat="1" applyFont="1" applyFill="1" applyBorder="1" applyAlignment="1">
      <alignment horizontal="center" vertical="center" wrapText="1"/>
    </xf>
    <xf numFmtId="3" fontId="16" fillId="0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Protection="1"/>
    <xf numFmtId="3" fontId="16" fillId="0" borderId="0" xfId="0" applyNumberFormat="1" applyFont="1" applyFill="1" applyBorder="1" applyAlignment="1">
      <alignment horizontal="center" vertical="center" wrapText="1"/>
    </xf>
    <xf numFmtId="165" fontId="11" fillId="0" borderId="0" xfId="2" applyNumberFormat="1" applyFont="1" applyFill="1" applyBorder="1" applyAlignment="1" applyProtection="1">
      <alignment vertical="center"/>
    </xf>
    <xf numFmtId="168" fontId="2" fillId="0" borderId="0" xfId="0" applyNumberFormat="1" applyFont="1"/>
    <xf numFmtId="3" fontId="13" fillId="0" borderId="0" xfId="0" applyNumberFormat="1" applyFont="1" applyFill="1" applyBorder="1" applyAlignment="1" applyProtection="1">
      <alignment horizontal="center" vertical="center"/>
      <protection locked="0"/>
    </xf>
    <xf numFmtId="3" fontId="21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5" fontId="16" fillId="0" borderId="1" xfId="1" applyNumberFormat="1" applyFont="1" applyFill="1" applyBorder="1" applyAlignment="1">
      <alignment vertical="center"/>
    </xf>
    <xf numFmtId="165" fontId="22" fillId="0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vertical="center"/>
    </xf>
    <xf numFmtId="166" fontId="22" fillId="0" borderId="1" xfId="1" applyNumberFormat="1" applyFont="1" applyFill="1" applyBorder="1" applyAlignment="1">
      <alignment vertical="center"/>
    </xf>
    <xf numFmtId="165" fontId="22" fillId="0" borderId="3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/>
    </xf>
    <xf numFmtId="166" fontId="22" fillId="0" borderId="1" xfId="1" applyNumberFormat="1" applyFont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6" fontId="22" fillId="2" borderId="1" xfId="1" applyNumberFormat="1" applyFont="1" applyFill="1" applyBorder="1" applyAlignment="1">
      <alignment horizontal="center" vertical="center"/>
    </xf>
    <xf numFmtId="165" fontId="23" fillId="0" borderId="0" xfId="0" applyNumberFormat="1" applyFont="1" applyFill="1" applyAlignment="1">
      <alignment horizontal="center"/>
    </xf>
    <xf numFmtId="166" fontId="22" fillId="0" borderId="1" xfId="1" applyNumberFormat="1" applyFont="1" applyFill="1" applyBorder="1" applyAlignment="1">
      <alignment horizontal="center" vertical="center"/>
    </xf>
    <xf numFmtId="167" fontId="24" fillId="0" borderId="1" xfId="1" applyNumberFormat="1" applyFont="1" applyBorder="1" applyAlignment="1">
      <alignment horizontal="center" vertical="center"/>
    </xf>
    <xf numFmtId="167" fontId="24" fillId="0" borderId="1" xfId="1" applyNumberFormat="1" applyFont="1" applyBorder="1" applyAlignment="1">
      <alignment horizontal="right" vertical="center"/>
    </xf>
    <xf numFmtId="165" fontId="22" fillId="0" borderId="1" xfId="0" applyNumberFormat="1" applyFont="1" applyFill="1" applyBorder="1" applyAlignment="1" applyProtection="1">
      <alignment horizontal="center" vertical="center"/>
      <protection locked="0"/>
    </xf>
    <xf numFmtId="165" fontId="8" fillId="0" borderId="1" xfId="1" applyNumberFormat="1" applyFont="1" applyFill="1" applyBorder="1" applyAlignment="1">
      <alignment horizontal="right" vertical="center"/>
    </xf>
    <xf numFmtId="165" fontId="25" fillId="0" borderId="1" xfId="1" applyNumberFormat="1" applyFont="1" applyFill="1" applyBorder="1" applyAlignment="1">
      <alignment horizontal="right" vertical="center"/>
    </xf>
    <xf numFmtId="165" fontId="26" fillId="0" borderId="1" xfId="1" applyNumberFormat="1" applyFont="1" applyFill="1" applyBorder="1" applyAlignment="1">
      <alignment horizontal="right" vertical="center"/>
    </xf>
    <xf numFmtId="166" fontId="26" fillId="0" borderId="1" xfId="1" applyNumberFormat="1" applyFont="1" applyBorder="1" applyAlignment="1">
      <alignment horizontal="right" vertical="center"/>
    </xf>
    <xf numFmtId="166" fontId="26" fillId="2" borderId="1" xfId="1" applyNumberFormat="1" applyFont="1" applyFill="1" applyBorder="1" applyAlignment="1">
      <alignment horizontal="right" vertical="center"/>
    </xf>
    <xf numFmtId="165" fontId="27" fillId="0" borderId="1" xfId="1" applyNumberFormat="1" applyFont="1" applyFill="1" applyBorder="1" applyAlignment="1">
      <alignment horizontal="right" vertical="center"/>
    </xf>
    <xf numFmtId="166" fontId="26" fillId="0" borderId="1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26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5 4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zoomScale="80" zoomScaleNormal="80" workbookViewId="0">
      <selection activeCell="A4" sqref="A4:M4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4.28515625" customWidth="1"/>
    <col min="4" max="4" width="15.5703125" customWidth="1"/>
    <col min="5" max="6" width="14.28515625" customWidth="1"/>
    <col min="7" max="7" width="15.28515625" bestFit="1" customWidth="1"/>
    <col min="8" max="13" width="14.285156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93" t="s">
        <v>27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98" t="s">
        <v>6</v>
      </c>
      <c r="B5" s="98"/>
      <c r="C5" s="98"/>
      <c r="D5" s="98"/>
      <c r="E5" s="98"/>
      <c r="F5" s="98"/>
      <c r="G5" s="98"/>
      <c r="H5" s="98"/>
      <c r="I5" s="99"/>
      <c r="J5" s="99"/>
      <c r="K5" s="99"/>
      <c r="L5" s="99"/>
      <c r="M5" s="99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00" t="s">
        <v>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96" t="s">
        <v>5</v>
      </c>
      <c r="B7" s="94" t="s">
        <v>18</v>
      </c>
      <c r="C7" s="91"/>
      <c r="D7" s="91"/>
      <c r="E7" s="91"/>
      <c r="F7" s="91"/>
      <c r="G7" s="92"/>
      <c r="H7" s="94" t="s">
        <v>19</v>
      </c>
      <c r="I7" s="91"/>
      <c r="J7" s="91"/>
      <c r="K7" s="91"/>
      <c r="L7" s="91"/>
      <c r="M7" s="92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97"/>
      <c r="B8" s="95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95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67" t="s">
        <v>24</v>
      </c>
      <c r="B9" s="74">
        <f>C9+D9+F9</f>
        <v>10894.279999999999</v>
      </c>
      <c r="C9" s="75">
        <f>C10+C11</f>
        <v>8774.2459999999992</v>
      </c>
      <c r="D9" s="75">
        <f>D10+D11</f>
        <v>2040.1030000000001</v>
      </c>
      <c r="E9" s="69"/>
      <c r="F9" s="75">
        <f>F11</f>
        <v>79.930999999999997</v>
      </c>
      <c r="G9" s="69"/>
      <c r="H9" s="74">
        <f>I9</f>
        <v>14.663</v>
      </c>
      <c r="I9" s="75">
        <f>I10+I11</f>
        <v>14.663</v>
      </c>
      <c r="J9" s="68"/>
      <c r="K9" s="68"/>
      <c r="L9" s="68"/>
      <c r="M9" s="68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65" t="s">
        <v>25</v>
      </c>
      <c r="B10" s="87">
        <f>SUM(C10:G10)</f>
        <v>2773.7629999999999</v>
      </c>
      <c r="C10" s="103">
        <v>1124.7280000000001</v>
      </c>
      <c r="D10" s="103">
        <v>1649.0350000000001</v>
      </c>
      <c r="E10" s="104"/>
      <c r="F10" s="104"/>
      <c r="G10" s="104"/>
      <c r="H10" s="86">
        <f t="shared" ref="H10:H26" si="0">SUM(I10:M10)</f>
        <v>2.7469999999999999</v>
      </c>
      <c r="I10" s="103">
        <v>2.7469999999999999</v>
      </c>
      <c r="J10" s="105"/>
      <c r="K10" s="105"/>
      <c r="L10" s="105"/>
      <c r="M10" s="10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66" t="s">
        <v>26</v>
      </c>
      <c r="B11" s="87">
        <f t="shared" ref="B10:B24" si="1">SUM(C11:G11)</f>
        <v>8120.5169999999998</v>
      </c>
      <c r="C11" s="86">
        <v>7649.518</v>
      </c>
      <c r="D11" s="86">
        <v>391.06799999999998</v>
      </c>
      <c r="E11" s="84"/>
      <c r="F11" s="86">
        <v>79.930999999999997</v>
      </c>
      <c r="G11" s="84"/>
      <c r="H11" s="86">
        <f t="shared" si="0"/>
        <v>11.916</v>
      </c>
      <c r="I11" s="86">
        <v>11.916</v>
      </c>
      <c r="J11" s="51"/>
      <c r="K11" s="51"/>
      <c r="L11" s="51"/>
      <c r="M11" s="5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12</v>
      </c>
      <c r="B12" s="76">
        <f t="shared" si="1"/>
        <v>763.17100000000005</v>
      </c>
      <c r="C12" s="77"/>
      <c r="D12" s="71">
        <v>340.80700000000002</v>
      </c>
      <c r="E12" s="71">
        <v>422.36399999999998</v>
      </c>
      <c r="F12" s="77"/>
      <c r="G12" s="77"/>
      <c r="H12" s="71">
        <v>0</v>
      </c>
      <c r="I12" s="77"/>
      <c r="J12" s="77"/>
      <c r="K12" s="70"/>
      <c r="L12" s="70"/>
      <c r="M12" s="5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13</v>
      </c>
      <c r="B13" s="78">
        <f t="shared" si="1"/>
        <v>12.042</v>
      </c>
      <c r="C13" s="77"/>
      <c r="D13" s="77"/>
      <c r="E13" s="79"/>
      <c r="F13" s="71">
        <v>12.038</v>
      </c>
      <c r="G13" s="71">
        <v>4.0000000000000001E-3</v>
      </c>
      <c r="H13" s="71">
        <v>0</v>
      </c>
      <c r="I13" s="77"/>
      <c r="J13" s="77"/>
      <c r="K13" s="70"/>
      <c r="L13" s="70"/>
      <c r="M13" s="51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14</v>
      </c>
      <c r="B14" s="78">
        <f t="shared" si="1"/>
        <v>1455.7360000000001</v>
      </c>
      <c r="C14" s="77"/>
      <c r="D14" s="71">
        <v>1454.3440000000001</v>
      </c>
      <c r="E14" s="71">
        <v>1.3919999999999999</v>
      </c>
      <c r="F14" s="77"/>
      <c r="G14" s="77"/>
      <c r="H14" s="71">
        <v>0</v>
      </c>
      <c r="I14" s="77"/>
      <c r="J14" s="77"/>
      <c r="K14" s="70"/>
      <c r="L14" s="70"/>
      <c r="M14" s="51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75" x14ac:dyDescent="0.25">
      <c r="A15" s="14" t="s">
        <v>15</v>
      </c>
      <c r="B15" s="76">
        <f t="shared" si="1"/>
        <v>93245.811000000002</v>
      </c>
      <c r="C15" s="77"/>
      <c r="D15" s="71">
        <f>D16+D17</f>
        <v>92008.633000000002</v>
      </c>
      <c r="E15" s="71">
        <f t="shared" ref="E15:G15" si="2">E16+E17</f>
        <v>158.90899999999999</v>
      </c>
      <c r="F15" s="71">
        <f t="shared" si="2"/>
        <v>1076.1400000000001</v>
      </c>
      <c r="G15" s="71">
        <f t="shared" si="2"/>
        <v>2.129</v>
      </c>
      <c r="H15" s="71"/>
      <c r="I15" s="77"/>
      <c r="J15" s="77"/>
      <c r="K15" s="70"/>
      <c r="L15" s="70"/>
      <c r="M15" s="51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outlineLevel="1" x14ac:dyDescent="0.25">
      <c r="A16" s="102" t="s">
        <v>29</v>
      </c>
      <c r="B16" s="76">
        <f>SUM(C16:G16)</f>
        <v>66381.460999999996</v>
      </c>
      <c r="C16" s="77"/>
      <c r="D16" s="71">
        <v>66381.460999999996</v>
      </c>
      <c r="E16" s="77"/>
      <c r="F16" s="77"/>
      <c r="G16" s="77"/>
      <c r="H16" s="71">
        <f t="shared" si="0"/>
        <v>94.465999999999994</v>
      </c>
      <c r="I16" s="71"/>
      <c r="J16" s="83">
        <v>94.465999999999994</v>
      </c>
      <c r="K16" s="70"/>
      <c r="L16" s="70"/>
      <c r="M16" s="5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102" t="s">
        <v>28</v>
      </c>
      <c r="B17" s="76">
        <f>SUM(C17:G17)</f>
        <v>26864.35</v>
      </c>
      <c r="C17" s="77"/>
      <c r="D17" s="71">
        <v>25627.171999999999</v>
      </c>
      <c r="E17" s="71">
        <v>158.90899999999999</v>
      </c>
      <c r="F17" s="71">
        <v>1076.1400000000001</v>
      </c>
      <c r="G17" s="71">
        <v>2.129</v>
      </c>
      <c r="H17" s="71"/>
      <c r="I17" s="71"/>
      <c r="J17" s="83"/>
      <c r="K17" s="70"/>
      <c r="L17" s="70"/>
      <c r="M17" s="5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1.5" x14ac:dyDescent="0.25">
      <c r="A18" s="7" t="s">
        <v>16</v>
      </c>
      <c r="B18" s="76">
        <f t="shared" si="1"/>
        <v>25825.653999999999</v>
      </c>
      <c r="C18" s="77"/>
      <c r="D18" s="71">
        <v>25825.653999999999</v>
      </c>
      <c r="E18" s="77"/>
      <c r="F18" s="77"/>
      <c r="G18" s="77"/>
      <c r="H18" s="71">
        <f t="shared" si="0"/>
        <v>40.963000000000001</v>
      </c>
      <c r="I18" s="71"/>
      <c r="J18" s="71">
        <v>40.963000000000001</v>
      </c>
      <c r="K18" s="70"/>
      <c r="L18" s="70"/>
      <c r="M18" s="5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7" t="s">
        <v>17</v>
      </c>
      <c r="B19" s="76">
        <f t="shared" si="1"/>
        <v>21360.305</v>
      </c>
      <c r="C19" s="71"/>
      <c r="D19" s="71">
        <v>21360.305</v>
      </c>
      <c r="E19" s="71"/>
      <c r="F19" s="71"/>
      <c r="G19" s="71"/>
      <c r="H19" s="71">
        <f t="shared" si="0"/>
        <v>32.511000000000003</v>
      </c>
      <c r="I19" s="71"/>
      <c r="J19" s="71">
        <v>32.511000000000003</v>
      </c>
      <c r="K19" s="70"/>
      <c r="L19" s="70"/>
      <c r="M19" s="5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20</v>
      </c>
      <c r="B20" s="76">
        <f t="shared" si="1"/>
        <v>121.245</v>
      </c>
      <c r="C20" s="71"/>
      <c r="D20" s="71"/>
      <c r="E20" s="71"/>
      <c r="F20" s="71">
        <v>97.311000000000007</v>
      </c>
      <c r="G20" s="71">
        <v>23.934000000000001</v>
      </c>
      <c r="H20" s="71">
        <v>0</v>
      </c>
      <c r="I20" s="77"/>
      <c r="J20" s="77"/>
      <c r="K20" s="70"/>
      <c r="L20" s="70"/>
      <c r="M20" s="5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0" customHeight="1" x14ac:dyDescent="0.25">
      <c r="A21" s="6" t="s">
        <v>21</v>
      </c>
      <c r="B21" s="73">
        <f t="shared" si="1"/>
        <v>71665.31</v>
      </c>
      <c r="C21" s="70"/>
      <c r="D21" s="72">
        <f>SUM(D22:D23)</f>
        <v>51137.402000000002</v>
      </c>
      <c r="E21" s="72">
        <f>SUM(E22:E23)</f>
        <v>15865.880999999999</v>
      </c>
      <c r="F21" s="72">
        <f t="shared" ref="F21" si="3">SUM(F22:F23)</f>
        <v>4519.3739999999998</v>
      </c>
      <c r="G21" s="72">
        <f>SUM(G22:G23)</f>
        <v>142.65299999999999</v>
      </c>
      <c r="H21" s="72">
        <f t="shared" si="0"/>
        <v>2.5000000000000001E-2</v>
      </c>
      <c r="I21" s="72"/>
      <c r="J21" s="72">
        <f>SUM(J22:J23)</f>
        <v>4.0000000000000001E-3</v>
      </c>
      <c r="K21" s="72"/>
      <c r="L21" s="72">
        <f t="shared" ref="L21" si="4">SUM(L22:L23)</f>
        <v>2.1000000000000001E-2</v>
      </c>
      <c r="M21" s="5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3" customFormat="1" ht="16.149999999999999" customHeight="1" outlineLevel="1" x14ac:dyDescent="0.25">
      <c r="A22" s="15" t="s">
        <v>11</v>
      </c>
      <c r="B22" s="88">
        <f t="shared" si="1"/>
        <v>46129.858</v>
      </c>
      <c r="C22" s="85"/>
      <c r="D22" s="86">
        <v>27062.055</v>
      </c>
      <c r="E22" s="86">
        <v>15865.880999999999</v>
      </c>
      <c r="F22" s="86">
        <v>3201.922</v>
      </c>
      <c r="G22" s="84"/>
      <c r="H22" s="86">
        <f t="shared" si="0"/>
        <v>2.5000000000000001E-2</v>
      </c>
      <c r="I22" s="86"/>
      <c r="J22" s="86">
        <v>4.0000000000000001E-3</v>
      </c>
      <c r="K22" s="86"/>
      <c r="L22" s="86">
        <v>2.1000000000000001E-2</v>
      </c>
      <c r="M22" s="5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6.149999999999999" customHeight="1" outlineLevel="1" x14ac:dyDescent="0.25">
      <c r="A23" s="10" t="s">
        <v>10</v>
      </c>
      <c r="B23" s="87">
        <f t="shared" si="1"/>
        <v>25535.452000000001</v>
      </c>
      <c r="C23" s="89"/>
      <c r="D23" s="86">
        <v>24075.347000000002</v>
      </c>
      <c r="E23" s="86"/>
      <c r="F23" s="86">
        <v>1317.452</v>
      </c>
      <c r="G23" s="86">
        <v>142.65299999999999</v>
      </c>
      <c r="H23" s="86">
        <f t="shared" si="0"/>
        <v>0</v>
      </c>
      <c r="I23" s="84"/>
      <c r="J23" s="84"/>
      <c r="K23" s="84"/>
      <c r="L23" s="84"/>
      <c r="M23" s="5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x14ac:dyDescent="0.25">
      <c r="A24" s="8" t="s">
        <v>9</v>
      </c>
      <c r="B24" s="80">
        <f t="shared" si="1"/>
        <v>54313.536</v>
      </c>
      <c r="C24" s="71">
        <f>SUM(C25:C26)</f>
        <v>1664.327</v>
      </c>
      <c r="D24" s="71">
        <f>SUM(D25:D26)</f>
        <v>52105.148000000001</v>
      </c>
      <c r="E24" s="71">
        <f>SUM(E25:E26)</f>
        <v>544.06100000000004</v>
      </c>
      <c r="F24" s="71"/>
      <c r="G24" s="71"/>
      <c r="H24" s="71">
        <f t="shared" si="0"/>
        <v>69.944999999999993</v>
      </c>
      <c r="I24" s="71">
        <f>SUM(I25:I26)</f>
        <v>2.4929999999999999</v>
      </c>
      <c r="J24" s="71">
        <f>SUM(J25:J26)</f>
        <v>67.451999999999998</v>
      </c>
      <c r="K24" s="72"/>
      <c r="L24" s="51"/>
      <c r="M24" s="5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45" customHeight="1" outlineLevel="1" collapsed="1" x14ac:dyDescent="0.25">
      <c r="A25" s="10" t="s">
        <v>22</v>
      </c>
      <c r="B25" s="87">
        <f>SUM(C25:G25)</f>
        <v>6549.9589999999998</v>
      </c>
      <c r="C25" s="86"/>
      <c r="D25" s="86">
        <v>6549.9589999999998</v>
      </c>
      <c r="E25" s="86"/>
      <c r="F25" s="86"/>
      <c r="G25" s="86"/>
      <c r="H25" s="86">
        <f t="shared" si="0"/>
        <v>0</v>
      </c>
      <c r="I25" s="84"/>
      <c r="J25" s="84"/>
      <c r="K25" s="84"/>
      <c r="L25" s="51"/>
      <c r="M25" s="5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45" customHeight="1" outlineLevel="1" x14ac:dyDescent="0.25">
      <c r="A26" s="10" t="s">
        <v>23</v>
      </c>
      <c r="B26" s="90">
        <f>SUM(C26:G26)</f>
        <v>47763.576999999997</v>
      </c>
      <c r="C26" s="86">
        <v>1664.327</v>
      </c>
      <c r="D26" s="86">
        <v>45555.188999999998</v>
      </c>
      <c r="E26" s="86">
        <v>544.06100000000004</v>
      </c>
      <c r="F26" s="84"/>
      <c r="G26" s="84"/>
      <c r="H26" s="86">
        <f t="shared" si="0"/>
        <v>69.944999999999993</v>
      </c>
      <c r="I26" s="86">
        <v>2.4929999999999999</v>
      </c>
      <c r="J26" s="86">
        <v>67.451999999999998</v>
      </c>
      <c r="K26" s="84"/>
      <c r="L26" s="51"/>
      <c r="M26" s="5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2.9" customHeight="1" x14ac:dyDescent="0.25">
      <c r="A27" s="16" t="s">
        <v>4</v>
      </c>
      <c r="B27" s="81">
        <f>B9+B12+B13+B14+B16+B18+B19+B20+B21+B24</f>
        <v>252792.74</v>
      </c>
      <c r="C27" s="82">
        <f>C9+C12+C13+C14+C16+C18+C19+C20+C21+C24</f>
        <v>10438.572999999999</v>
      </c>
      <c r="D27" s="82">
        <f>D9+D12+D13+D14+D16+D18+D19+D20+D21+D24</f>
        <v>220645.22399999999</v>
      </c>
      <c r="E27" s="82">
        <f>E9+E12+E13+E14+E16+E18+E19+E20+E21+E24</f>
        <v>16833.698</v>
      </c>
      <c r="F27" s="82">
        <f>F9+F12+F13+F14+F16+F18+F19+F20+F21+F24</f>
        <v>4708.6539999999995</v>
      </c>
      <c r="G27" s="82">
        <f>G9+G12+G13+G14+G16+G18+G19+G20+G21+G24</f>
        <v>166.59100000000001</v>
      </c>
      <c r="H27" s="82">
        <f>H9+H12+H13+H14+H16+H18+H19+H20+H21+H24</f>
        <v>252.57299999999998</v>
      </c>
      <c r="I27" s="82">
        <f>I9+I12+I13+I14+I16+I18+I19+I20+I21+I24</f>
        <v>17.155999999999999</v>
      </c>
      <c r="J27" s="82">
        <f>J9+J12+J13+J14+J16+J18+J19+J20+J21+J24</f>
        <v>235.39599999999999</v>
      </c>
      <c r="K27" s="82">
        <f>K9+K12+K13+K14+K16+K18+K19+K20+K21+K24</f>
        <v>0</v>
      </c>
      <c r="L27" s="82">
        <f>L9+L12+L13+L14+L16+L18+L19+L20+L21+L24</f>
        <v>2.1000000000000001E-2</v>
      </c>
      <c r="M27" s="82">
        <f>M9+M12+M13+M14+M16+M18+M19+M20+M21+M24</f>
        <v>0</v>
      </c>
      <c r="N27" s="17"/>
      <c r="O27" s="17"/>
      <c r="P27" s="1"/>
      <c r="Q27" s="1"/>
      <c r="R27" s="1"/>
      <c r="S27" s="1"/>
      <c r="T27" s="1"/>
      <c r="U27" s="1"/>
      <c r="V27" s="1"/>
      <c r="W27" s="1"/>
      <c r="X27" s="1"/>
    </row>
    <row r="28" spans="1:24" ht="15.6" x14ac:dyDescent="0.3">
      <c r="A28" s="19"/>
      <c r="B28" s="64"/>
      <c r="C28" s="52"/>
      <c r="D28" s="52"/>
      <c r="E28" s="52"/>
      <c r="F28" s="20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6" x14ac:dyDescent="0.3">
      <c r="A29" s="21"/>
      <c r="B29" s="21"/>
      <c r="C29" s="34"/>
      <c r="D29" s="53"/>
      <c r="E29" s="31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6" x14ac:dyDescent="0.3">
      <c r="A30" s="21"/>
      <c r="B30" s="21"/>
      <c r="C30" s="34"/>
      <c r="D30" s="53"/>
      <c r="E30" s="31"/>
      <c r="F30" s="23"/>
      <c r="G30" s="1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21"/>
      <c r="B31" s="21"/>
      <c r="C31" s="34"/>
      <c r="D31" s="53"/>
      <c r="E31" s="54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6" x14ac:dyDescent="0.3">
      <c r="A32" s="27"/>
      <c r="B32" s="21"/>
      <c r="C32" s="61"/>
      <c r="D32" s="55"/>
      <c r="E32" s="31"/>
      <c r="F32" s="23"/>
      <c r="G32" s="62"/>
      <c r="H32" s="6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29"/>
      <c r="B33" s="29"/>
      <c r="C33" s="30"/>
      <c r="D33" s="53"/>
      <c r="E33" s="3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29"/>
      <c r="B34" s="29"/>
      <c r="C34" s="30"/>
      <c r="D34" s="53"/>
      <c r="E34" s="6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6" x14ac:dyDescent="0.3">
      <c r="A35" s="29"/>
      <c r="B35" s="29"/>
      <c r="C35" s="32"/>
      <c r="D35" s="56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6" x14ac:dyDescent="0.3">
      <c r="A36" s="29"/>
      <c r="B36" s="29"/>
      <c r="C36" s="30"/>
      <c r="D36" s="53"/>
      <c r="E36" s="31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33"/>
      <c r="B37" s="29"/>
      <c r="C37" s="34"/>
      <c r="D37" s="53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27"/>
      <c r="B38" s="21"/>
      <c r="C38" s="34"/>
      <c r="D38" s="53"/>
      <c r="E38" s="57"/>
      <c r="F38" s="23"/>
    </row>
    <row r="39" spans="1:24" ht="15.75" x14ac:dyDescent="0.25">
      <c r="A39" s="36"/>
      <c r="B39" s="37"/>
      <c r="C39" s="32"/>
      <c r="D39" s="56"/>
      <c r="E39" s="58"/>
      <c r="F39" s="23"/>
    </row>
    <row r="40" spans="1:24" ht="15.75" x14ac:dyDescent="0.25">
      <c r="A40" s="27"/>
      <c r="B40" s="38"/>
      <c r="C40" s="30"/>
      <c r="D40" s="59"/>
      <c r="E40" s="57"/>
      <c r="F40" s="23"/>
    </row>
    <row r="41" spans="1:24" ht="15.75" x14ac:dyDescent="0.25">
      <c r="A41" s="40"/>
      <c r="B41" s="41"/>
      <c r="C41" s="30"/>
      <c r="D41" s="56"/>
      <c r="E41" s="54"/>
      <c r="F41" s="23"/>
    </row>
    <row r="42" spans="1:24" ht="15.75" x14ac:dyDescent="0.25">
      <c r="A42" s="42"/>
      <c r="B42" s="43"/>
      <c r="C42" s="30"/>
      <c r="D42" s="53"/>
      <c r="E42" s="60"/>
      <c r="F42" s="23"/>
    </row>
    <row r="43" spans="1:24" ht="15.75" x14ac:dyDescent="0.25">
      <c r="A43" s="42"/>
      <c r="B43" s="43"/>
      <c r="C43" s="39"/>
      <c r="D43" s="28"/>
      <c r="E43" s="44"/>
      <c r="F43" s="23"/>
    </row>
    <row r="44" spans="1:24" ht="15.75" x14ac:dyDescent="0.25">
      <c r="A44" s="27"/>
      <c r="B44" s="21"/>
      <c r="C44" s="39"/>
      <c r="D44" s="28"/>
      <c r="E44" s="26"/>
      <c r="F44" s="23"/>
    </row>
    <row r="45" spans="1:24" ht="15.75" x14ac:dyDescent="0.25">
      <c r="A45" s="45"/>
      <c r="B45" s="21"/>
      <c r="C45" s="39"/>
      <c r="D45" s="25"/>
      <c r="E45" s="22"/>
      <c r="F45" s="23"/>
    </row>
    <row r="46" spans="1:24" ht="15.75" x14ac:dyDescent="0.25">
      <c r="A46" s="46"/>
      <c r="B46" s="47"/>
      <c r="C46" s="39"/>
      <c r="D46" s="48"/>
      <c r="E46" s="22"/>
      <c r="F46" s="23"/>
    </row>
    <row r="47" spans="1:24" ht="15.75" x14ac:dyDescent="0.25">
      <c r="A47" s="27"/>
      <c r="B47" s="38"/>
      <c r="C47" s="24"/>
      <c r="D47" s="28"/>
      <c r="E47" s="35"/>
      <c r="F47" s="23"/>
    </row>
    <row r="48" spans="1:24" x14ac:dyDescent="0.25">
      <c r="A48" s="49"/>
      <c r="B48" s="49"/>
      <c r="C48" s="49"/>
      <c r="D48" s="49"/>
      <c r="E48" s="50"/>
      <c r="F48" s="4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Султанов Ильхан Ильдусович</cp:lastModifiedBy>
  <dcterms:created xsi:type="dcterms:W3CDTF">2016-07-25T04:23:17Z</dcterms:created>
  <dcterms:modified xsi:type="dcterms:W3CDTF">2018-05-18T05:30:01Z</dcterms:modified>
</cp:coreProperties>
</file>